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ch2work_fromVM\"/>
    </mc:Choice>
  </mc:AlternateContent>
  <bookViews>
    <workbookView xWindow="0" yWindow="0" windowWidth="20490" windowHeight="7155"/>
  </bookViews>
  <sheets>
    <sheet name="Salary Report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D14" i="1"/>
  <c r="E14" i="1"/>
  <c r="F14" i="1"/>
  <c r="G14" i="1"/>
  <c r="H14" i="1"/>
  <c r="I14" i="1"/>
  <c r="C15" i="1"/>
  <c r="D15" i="1"/>
  <c r="E15" i="1"/>
  <c r="F15" i="1"/>
  <c r="G15" i="1"/>
  <c r="H15" i="1"/>
  <c r="I15" i="1"/>
  <c r="C16" i="1"/>
  <c r="D16" i="1"/>
  <c r="E16" i="1"/>
  <c r="F16" i="1"/>
  <c r="G16" i="1"/>
  <c r="I16" i="1"/>
  <c r="B16" i="1" l="1"/>
  <c r="B15" i="1"/>
  <c r="B14" i="1"/>
  <c r="H13" i="1"/>
  <c r="I13" i="1"/>
  <c r="E13" i="1"/>
  <c r="F13" i="1"/>
  <c r="G13" i="1"/>
  <c r="C13" i="1"/>
  <c r="E5" i="1"/>
  <c r="F5" i="1"/>
  <c r="G5" i="1"/>
  <c r="H5" i="1"/>
  <c r="I5" i="1"/>
  <c r="E6" i="1"/>
  <c r="F6" i="1"/>
  <c r="G6" i="1"/>
  <c r="H6" i="1"/>
  <c r="I6" i="1"/>
  <c r="E7" i="1"/>
  <c r="F7" i="1"/>
  <c r="G7" i="1"/>
  <c r="H7" i="1"/>
  <c r="I7" i="1"/>
  <c r="E8" i="1"/>
  <c r="F8" i="1"/>
  <c r="G8" i="1"/>
  <c r="H8" i="1"/>
  <c r="I8" i="1"/>
  <c r="E9" i="1"/>
  <c r="F9" i="1"/>
  <c r="G9" i="1"/>
  <c r="H9" i="1"/>
  <c r="I9" i="1"/>
  <c r="E10" i="1"/>
  <c r="F10" i="1"/>
  <c r="G10" i="1"/>
  <c r="H10" i="1"/>
  <c r="I10" i="1"/>
  <c r="E11" i="1"/>
  <c r="F11" i="1"/>
  <c r="G11" i="1"/>
  <c r="H11" i="1"/>
  <c r="I11" i="1"/>
  <c r="E12" i="1"/>
  <c r="F12" i="1"/>
  <c r="G12" i="1"/>
  <c r="H12" i="1"/>
  <c r="I12" i="1"/>
  <c r="I4" i="1"/>
  <c r="H4" i="1"/>
  <c r="G4" i="1"/>
  <c r="F4" i="1"/>
  <c r="E4" i="1"/>
</calcChain>
</file>

<file path=xl/sharedStrings.xml><?xml version="1.0" encoding="utf-8"?>
<sst xmlns="http://schemas.openxmlformats.org/spreadsheetml/2006/main" count="25" uniqueCount="25">
  <si>
    <t>HyperMass Online Storage</t>
  </si>
  <si>
    <t>Salary Report</t>
  </si>
  <si>
    <t>Employee</t>
  </si>
  <si>
    <t>Dependents</t>
  </si>
  <si>
    <t>Hours_x000D_
Worked</t>
  </si>
  <si>
    <t>Hourly_x000D_
Pay Rate</t>
  </si>
  <si>
    <t>Carl, Michael</t>
  </si>
  <si>
    <t>Green, Sue</t>
  </si>
  <si>
    <t>Fekir, Sith</t>
  </si>
  <si>
    <t>Lane, Jon</t>
  </si>
  <si>
    <t>Nichols, Peter</t>
  </si>
  <si>
    <t>Pearson, Ada</t>
  </si>
  <si>
    <t>Rodriquez, Juan</t>
  </si>
  <si>
    <t>Williams, Sean</t>
  </si>
  <si>
    <t>Yau, Xin</t>
  </si>
  <si>
    <t>Gross Pay</t>
  </si>
  <si>
    <t>Federal Tax</t>
  </si>
  <si>
    <t>Tax %</t>
  </si>
  <si>
    <t>Net Pay</t>
  </si>
  <si>
    <t>Hire Date</t>
  </si>
  <si>
    <t>Totals</t>
  </si>
  <si>
    <t>Highest</t>
  </si>
  <si>
    <t>Lowest</t>
  </si>
  <si>
    <t>Average</t>
  </si>
  <si>
    <t>State 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</si>
</sst>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/d/yy;@"/>
  </numFmts>
  <fonts count="6" x14ac:knownFonts="1">
    <font>
      <sz val="11"/>
      <color theme="1"/>
      <name val="Corbel"/>
      <family val="2"/>
      <scheme val="minor"/>
    </font>
    <font>
      <sz val="11"/>
      <color theme="1"/>
      <name val="Corbel"/>
      <family val="2"/>
      <scheme val="minor"/>
    </font>
    <font>
      <sz val="18"/>
      <color theme="3"/>
      <name val="Corbel"/>
      <family val="2"/>
      <scheme val="major"/>
    </font>
    <font>
      <b/>
      <sz val="11"/>
      <color theme="3"/>
      <name val="Corbel"/>
      <family val="2"/>
      <scheme val="minor"/>
    </font>
    <font>
      <b/>
      <sz val="11"/>
      <color theme="1"/>
      <name val="Corbel"/>
      <family val="2"/>
      <scheme val="minor"/>
    </font>
    <font>
      <sz val="16"/>
      <color theme="3"/>
      <name val="Corbel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0" fontId="3" fillId="0" borderId="1" xfId="5" applyAlignment="1">
      <alignment horizontal="center"/>
    </xf>
    <xf numFmtId="0" fontId="3" fillId="0" borderId="1" xfId="5" applyAlignment="1">
      <alignment horizontal="center" wrapText="1"/>
    </xf>
    <xf numFmtId="0" fontId="4" fillId="0" borderId="2" xfId="6"/>
    <xf numFmtId="0" fontId="4" fillId="0" borderId="0" xfId="0" applyFont="1"/>
    <xf numFmtId="164" fontId="0" fillId="0" borderId="0" xfId="0" applyNumberFormat="1"/>
    <xf numFmtId="44" fontId="0" fillId="0" borderId="0" xfId="2" applyFont="1"/>
    <xf numFmtId="44" fontId="4" fillId="0" borderId="2" xfId="2" applyFont="1" applyBorder="1"/>
    <xf numFmtId="43" fontId="0" fillId="0" borderId="0" xfId="1" applyFont="1"/>
    <xf numFmtId="43" fontId="4" fillId="0" borderId="2" xfId="1" applyFont="1" applyBorder="1"/>
    <xf numFmtId="7" fontId="0" fillId="0" borderId="0" xfId="0" applyNumberFormat="1"/>
    <xf numFmtId="10" fontId="0" fillId="0" borderId="0" xfId="3" applyNumberFormat="1" applyFont="1"/>
    <xf numFmtId="10" fontId="4" fillId="0" borderId="2" xfId="3" applyNumberFormat="1" applyFont="1" applyBorder="1"/>
    <xf numFmtId="0" fontId="2" fillId="2" borderId="3" xfId="4" applyFill="1" applyBorder="1" applyAlignment="1">
      <alignment horizontal="center"/>
    </xf>
    <xf numFmtId="0" fontId="2" fillId="2" borderId="4" xfId="4" applyFill="1" applyBorder="1" applyAlignment="1">
      <alignment horizontal="center"/>
    </xf>
    <xf numFmtId="0" fontId="2" fillId="2" borderId="5" xfId="4" applyFill="1" applyBorder="1" applyAlignment="1">
      <alignment horizontal="center"/>
    </xf>
    <xf numFmtId="0" fontId="5" fillId="2" borderId="6" xfId="4" applyFont="1" applyFill="1" applyBorder="1" applyAlignment="1">
      <alignment horizontal="center"/>
    </xf>
    <xf numFmtId="0" fontId="5" fillId="2" borderId="7" xfId="4" applyFont="1" applyFill="1" applyBorder="1" applyAlignment="1">
      <alignment horizontal="center"/>
    </xf>
    <xf numFmtId="0" fontId="5" fillId="2" borderId="8" xfId="4" applyFont="1" applyFill="1" applyBorder="1" applyAlignment="1">
      <alignment horizontal="center"/>
    </xf>
  </cellXfs>
  <cellStyles count="7">
    <cellStyle name="Comma" xfId="1" builtinId="3"/>
    <cellStyle name="Currency" xfId="2" builtinId="4"/>
    <cellStyle name="Heading 3" xfId="5" builtinId="18"/>
    <cellStyle name="Normal" xfId="0" builtinId="0"/>
    <cellStyle name="Percent" xfId="3" builtinId="5"/>
    <cellStyle name="Title" xfId="4" builtinId="15"/>
    <cellStyle name="Total" xfId="6" builtinId="25"/>
  </cellStyles>
  <dxfs count="1">
    <dxf>
      <font>
        <color theme="0"/>
      </font>
      <fill>
        <patternFill>
          <bgColor theme="5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Basis">
  <a:themeElements>
    <a:clrScheme name="Basis">
      <a:dk1>
        <a:srgbClr val="000000"/>
      </a:dk1>
      <a:lt1>
        <a:srgbClr val="FFFFFF"/>
      </a:lt1>
      <a:dk2>
        <a:srgbClr val="565349"/>
      </a:dk2>
      <a:lt2>
        <a:srgbClr val="DDDDDD"/>
      </a:lt2>
      <a:accent1>
        <a:srgbClr val="A6B727"/>
      </a:accent1>
      <a:accent2>
        <a:srgbClr val="DF5327"/>
      </a:accent2>
      <a:accent3>
        <a:srgbClr val="FE9E00"/>
      </a:accent3>
      <a:accent4>
        <a:srgbClr val="418AB3"/>
      </a:accent4>
      <a:accent5>
        <a:srgbClr val="D7D447"/>
      </a:accent5>
      <a:accent6>
        <a:srgbClr val="818183"/>
      </a:accent6>
      <a:hlink>
        <a:srgbClr val="F59E00"/>
      </a:hlink>
      <a:folHlink>
        <a:srgbClr val="B2B2B2"/>
      </a:folHlink>
    </a:clrScheme>
    <a:fontScheme name="Basis">
      <a:majorFont>
        <a:latin typeface="Corbel" panose="020B050302020402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orbel" panose="020B050302020402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Basis">
      <a:fillStyleLst>
        <a:solidFill>
          <a:schemeClr val="phClr"/>
        </a:solidFill>
        <a:solidFill>
          <a:schemeClr val="phClr">
            <a:tint val="55000"/>
            <a:satMod val="130000"/>
          </a:schemeClr>
        </a:solidFill>
        <a:gradFill rotWithShape="1">
          <a:gsLst>
            <a:gs pos="0">
              <a:schemeClr val="phClr"/>
            </a:gs>
            <a:gs pos="90000">
              <a:schemeClr val="phClr">
                <a:shade val="100000"/>
                <a:satMod val="105000"/>
              </a:schemeClr>
            </a:gs>
            <a:gs pos="100000">
              <a:schemeClr val="phClr">
                <a:shade val="80000"/>
                <a:satMod val="12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53975" cap="flat" cmpd="dbl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brightRoom" dir="t"/>
          </a:scene3d>
          <a:sp3d extrusionH="12700" contourW="25400" prstMaterial="flat">
            <a:bevelT w="63500" h="152400" prst="angle"/>
            <a:contourClr>
              <a:schemeClr val="phClr">
                <a:shade val="27000"/>
                <a:satMod val="12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95000"/>
            <a:satMod val="140000"/>
          </a:schemeClr>
        </a:solidFill>
        <a:solidFill>
          <a:schemeClr val="phClr">
            <a:tint val="90000"/>
            <a:shade val="85000"/>
            <a:satMod val="160000"/>
            <a:lumMod val="11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Basis" id="{5665723A-49BA-4B57-8411-A56F8F207965}" vid="{90E45F77-AEFC-46EF-A7C1-5B338C297B0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J16"/>
  <sheetViews>
    <sheetView tabSelected="1" zoomScaleNormal="100" workbookViewId="0">
      <selection activeCell="A18" sqref="A18"/>
    </sheetView>
  </sheetViews>
  <sheetFormatPr defaultRowHeight="15" x14ac:dyDescent="0.25"/>
  <cols>
    <col min="1" max="1" width="13.375" bestFit="1" customWidth="1"/>
    <col min="2" max="2" width="10.625" bestFit="1" customWidth="1"/>
    <col min="3" max="4" width="8.125" customWidth="1"/>
    <col min="5" max="6" width="11.125" customWidth="1"/>
    <col min="7" max="7" width="10.875" customWidth="1"/>
    <col min="8" max="8" width="8.125" customWidth="1"/>
    <col min="9" max="9" width="11.125" customWidth="1"/>
    <col min="10" max="10" width="10.75" customWidth="1"/>
  </cols>
  <sheetData>
    <row r="1" spans="1:10" ht="23.25" x14ac:dyDescent="0.35">
      <c r="A1" s="14" t="s">
        <v>0</v>
      </c>
      <c r="B1" s="15"/>
      <c r="C1" s="15"/>
      <c r="D1" s="15"/>
      <c r="E1" s="15"/>
      <c r="F1" s="15"/>
      <c r="G1" s="15"/>
      <c r="H1" s="15"/>
      <c r="I1" s="15"/>
      <c r="J1" s="16"/>
    </row>
    <row r="2" spans="1:10" ht="21.75" thickBot="1" x14ac:dyDescent="0.4">
      <c r="A2" s="17" t="s">
        <v>1</v>
      </c>
      <c r="B2" s="18"/>
      <c r="C2" s="18"/>
      <c r="D2" s="18"/>
      <c r="E2" s="18"/>
      <c r="F2" s="18"/>
      <c r="G2" s="18"/>
      <c r="H2" s="18"/>
      <c r="I2" s="18"/>
      <c r="J2" s="19"/>
    </row>
    <row r="3" spans="1:10" ht="48" customHeight="1" thickBot="1" x14ac:dyDescent="0.3">
      <c r="A3" s="2" t="s">
        <v>2</v>
      </c>
      <c r="B3" s="2" t="s">
        <v>3</v>
      </c>
      <c r="C3" s="3" t="s">
        <v>4</v>
      </c>
      <c r="D3" s="3" t="s">
        <v>5</v>
      </c>
      <c r="E3" s="2" t="s">
        <v>15</v>
      </c>
      <c r="F3" s="2" t="s">
        <v>16</v>
      </c>
      <c r="G3" s="2" t="s">
        <v>24</v>
      </c>
      <c r="H3" s="2" t="s">
        <v>17</v>
      </c>
      <c r="I3" s="2" t="s">
        <v>18</v>
      </c>
      <c r="J3" s="2" t="s">
        <v>19</v>
      </c>
    </row>
    <row r="4" spans="1:10" x14ac:dyDescent="0.25">
      <c r="A4" t="s">
        <v>6</v>
      </c>
      <c r="B4" s="1">
        <v>3</v>
      </c>
      <c r="C4" s="9">
        <v>60.45</v>
      </c>
      <c r="D4" s="7">
        <v>19.5</v>
      </c>
      <c r="E4" s="7">
        <f>C4*D4</f>
        <v>1178.7750000000001</v>
      </c>
      <c r="F4" s="7">
        <f>0.22*(E4-B4*24.32)</f>
        <v>243.27930000000001</v>
      </c>
      <c r="G4" s="7">
        <f>0.04*E4</f>
        <v>47.151000000000003</v>
      </c>
      <c r="H4" s="12">
        <f>(F4+G4)/E4</f>
        <v>0.24638315200101799</v>
      </c>
      <c r="I4" s="7">
        <f>E4-(F4+G4)</f>
        <v>888.3447000000001</v>
      </c>
      <c r="J4" s="6">
        <v>40273</v>
      </c>
    </row>
    <row r="5" spans="1:10" x14ac:dyDescent="0.25">
      <c r="A5" t="s">
        <v>7</v>
      </c>
      <c r="B5" s="1">
        <v>0</v>
      </c>
      <c r="C5" s="9">
        <v>81.5</v>
      </c>
      <c r="D5" s="9">
        <v>22.85</v>
      </c>
      <c r="E5" s="9">
        <f t="shared" ref="E5:E12" si="0">C5*D5</f>
        <v>1862.2750000000001</v>
      </c>
      <c r="F5" s="9">
        <f t="shared" ref="F5:F12" si="1">0.22*(E5-B5*24.32)</f>
        <v>409.70050000000003</v>
      </c>
      <c r="G5" s="9">
        <f t="shared" ref="G5:G12" si="2">0.04*E5</f>
        <v>74.491</v>
      </c>
      <c r="H5" s="12">
        <f t="shared" ref="H5:H13" si="3">(F5+G5)/E5</f>
        <v>0.26</v>
      </c>
      <c r="I5" s="9">
        <f t="shared" ref="I5:I12" si="4">E5-(F5+G5)</f>
        <v>1378.0835000000002</v>
      </c>
      <c r="J5" s="6">
        <v>40739</v>
      </c>
    </row>
    <row r="6" spans="1:10" x14ac:dyDescent="0.25">
      <c r="A6" t="s">
        <v>8</v>
      </c>
      <c r="B6" s="1">
        <v>1</v>
      </c>
      <c r="C6" s="9">
        <v>69.5</v>
      </c>
      <c r="D6" s="9">
        <v>17.36</v>
      </c>
      <c r="E6" s="9">
        <f t="shared" si="0"/>
        <v>1206.52</v>
      </c>
      <c r="F6" s="9">
        <f t="shared" si="1"/>
        <v>260.084</v>
      </c>
      <c r="G6" s="9">
        <f t="shared" si="2"/>
        <v>48.260800000000003</v>
      </c>
      <c r="H6" s="12">
        <f t="shared" si="3"/>
        <v>0.25556542784205816</v>
      </c>
      <c r="I6" s="9">
        <f t="shared" si="4"/>
        <v>898.1751999999999</v>
      </c>
      <c r="J6" s="6">
        <v>39826</v>
      </c>
    </row>
    <row r="7" spans="1:10" x14ac:dyDescent="0.25">
      <c r="A7" t="s">
        <v>9</v>
      </c>
      <c r="B7" s="1">
        <v>2</v>
      </c>
      <c r="C7" s="9">
        <v>65.25</v>
      </c>
      <c r="D7" s="9">
        <v>19.45</v>
      </c>
      <c r="E7" s="9">
        <f t="shared" si="0"/>
        <v>1269.1125</v>
      </c>
      <c r="F7" s="9">
        <f t="shared" si="1"/>
        <v>268.50394999999997</v>
      </c>
      <c r="G7" s="9">
        <f t="shared" si="2"/>
        <v>50.764499999999998</v>
      </c>
      <c r="H7" s="12">
        <f t="shared" si="3"/>
        <v>0.25156828098375833</v>
      </c>
      <c r="I7" s="9">
        <f t="shared" si="4"/>
        <v>949.84404999999992</v>
      </c>
      <c r="J7" s="6">
        <v>40969</v>
      </c>
    </row>
    <row r="8" spans="1:10" x14ac:dyDescent="0.25">
      <c r="A8" t="s">
        <v>10</v>
      </c>
      <c r="B8" s="1">
        <v>3</v>
      </c>
      <c r="C8" s="9">
        <v>71.25</v>
      </c>
      <c r="D8" s="9">
        <v>12.6</v>
      </c>
      <c r="E8" s="9">
        <f t="shared" si="0"/>
        <v>897.75</v>
      </c>
      <c r="F8" s="9">
        <f t="shared" si="1"/>
        <v>181.4538</v>
      </c>
      <c r="G8" s="9">
        <f t="shared" si="2"/>
        <v>35.910000000000004</v>
      </c>
      <c r="H8" s="12">
        <f t="shared" si="3"/>
        <v>0.24212063492063493</v>
      </c>
      <c r="I8" s="9">
        <f t="shared" si="4"/>
        <v>680.38620000000003</v>
      </c>
      <c r="J8" s="6">
        <v>40648</v>
      </c>
    </row>
    <row r="9" spans="1:10" x14ac:dyDescent="0.25">
      <c r="A9" t="s">
        <v>11</v>
      </c>
      <c r="B9" s="1">
        <v>3</v>
      </c>
      <c r="C9" s="9">
        <v>44.65</v>
      </c>
      <c r="D9" s="9">
        <v>22.45</v>
      </c>
      <c r="E9" s="9">
        <f t="shared" si="0"/>
        <v>1002.3924999999999</v>
      </c>
      <c r="F9" s="9">
        <f t="shared" si="1"/>
        <v>204.47514999999999</v>
      </c>
      <c r="G9" s="9">
        <f t="shared" si="2"/>
        <v>40.095700000000001</v>
      </c>
      <c r="H9" s="12">
        <f t="shared" si="3"/>
        <v>0.24398711083732169</v>
      </c>
      <c r="I9" s="9">
        <f t="shared" si="4"/>
        <v>757.82164999999998</v>
      </c>
      <c r="J9" s="6">
        <v>39752</v>
      </c>
    </row>
    <row r="10" spans="1:10" x14ac:dyDescent="0.25">
      <c r="A10" t="s">
        <v>12</v>
      </c>
      <c r="B10" s="1">
        <v>2</v>
      </c>
      <c r="C10" s="9">
        <v>55.5</v>
      </c>
      <c r="D10" s="9">
        <v>20.149999999999999</v>
      </c>
      <c r="E10" s="9">
        <f t="shared" si="0"/>
        <v>1118.3249999999998</v>
      </c>
      <c r="F10" s="9">
        <f t="shared" si="1"/>
        <v>235.33069999999995</v>
      </c>
      <c r="G10" s="9">
        <f t="shared" si="2"/>
        <v>44.732999999999997</v>
      </c>
      <c r="H10" s="12">
        <f t="shared" si="3"/>
        <v>0.25043140410882342</v>
      </c>
      <c r="I10" s="9">
        <f t="shared" si="4"/>
        <v>838.26129999999989</v>
      </c>
      <c r="J10" s="6">
        <v>40009</v>
      </c>
    </row>
    <row r="11" spans="1:10" x14ac:dyDescent="0.25">
      <c r="A11" t="s">
        <v>13</v>
      </c>
      <c r="B11" s="1">
        <v>0</v>
      </c>
      <c r="C11" s="9">
        <v>80</v>
      </c>
      <c r="D11" s="9">
        <v>20.85</v>
      </c>
      <c r="E11" s="9">
        <f t="shared" si="0"/>
        <v>1668</v>
      </c>
      <c r="F11" s="9">
        <f t="shared" si="1"/>
        <v>366.96</v>
      </c>
      <c r="G11" s="9">
        <f t="shared" si="2"/>
        <v>66.72</v>
      </c>
      <c r="H11" s="12">
        <f t="shared" si="3"/>
        <v>0.25999999999999995</v>
      </c>
      <c r="I11" s="9">
        <f t="shared" si="4"/>
        <v>1234.3200000000002</v>
      </c>
      <c r="J11" s="6">
        <v>39947</v>
      </c>
    </row>
    <row r="12" spans="1:10" x14ac:dyDescent="0.25">
      <c r="A12" t="s">
        <v>14</v>
      </c>
      <c r="B12" s="1">
        <v>4</v>
      </c>
      <c r="C12" s="9">
        <v>70</v>
      </c>
      <c r="D12" s="9">
        <v>18.75</v>
      </c>
      <c r="E12" s="9">
        <f t="shared" si="0"/>
        <v>1312.5</v>
      </c>
      <c r="F12" s="9">
        <f t="shared" si="1"/>
        <v>267.34840000000003</v>
      </c>
      <c r="G12" s="9">
        <f t="shared" si="2"/>
        <v>52.5</v>
      </c>
      <c r="H12" s="12">
        <f t="shared" si="3"/>
        <v>0.24369401904761906</v>
      </c>
      <c r="I12" s="9">
        <f t="shared" si="4"/>
        <v>992.65159999999992</v>
      </c>
      <c r="J12" s="6">
        <v>37424</v>
      </c>
    </row>
    <row r="13" spans="1:10" ht="15.75" thickBot="1" x14ac:dyDescent="0.3">
      <c r="A13" s="4" t="s">
        <v>20</v>
      </c>
      <c r="B13" s="4"/>
      <c r="C13" s="10">
        <f>SUM(C4:C12)</f>
        <v>598.09999999999991</v>
      </c>
      <c r="D13" s="4"/>
      <c r="E13" s="8">
        <f t="shared" ref="E13:G13" si="5">SUM(E4:E12)</f>
        <v>11515.65</v>
      </c>
      <c r="F13" s="8">
        <f t="shared" si="5"/>
        <v>2437.1358</v>
      </c>
      <c r="G13" s="8">
        <f t="shared" si="5"/>
        <v>460.62600000000009</v>
      </c>
      <c r="H13" s="13">
        <f t="shared" si="3"/>
        <v>0.25163684203670661</v>
      </c>
      <c r="I13" s="8">
        <f>SUM(I4:I12)</f>
        <v>8617.8881999999994</v>
      </c>
      <c r="J13" s="4"/>
    </row>
    <row r="14" spans="1:10" ht="27" customHeight="1" thickTop="1" x14ac:dyDescent="0.25">
      <c r="A14" s="5" t="s">
        <v>21</v>
      </c>
      <c r="B14">
        <f>MAX(B4:B12)</f>
        <v>4</v>
      </c>
      <c r="C14" s="9">
        <f t="shared" ref="C14:I14" si="6">MAX(C4:C12)</f>
        <v>81.5</v>
      </c>
      <c r="D14" s="11">
        <f t="shared" si="6"/>
        <v>22.85</v>
      </c>
      <c r="E14" s="11">
        <f t="shared" si="6"/>
        <v>1862.2750000000001</v>
      </c>
      <c r="F14" s="11">
        <f t="shared" si="6"/>
        <v>409.70050000000003</v>
      </c>
      <c r="G14" s="11">
        <f t="shared" si="6"/>
        <v>74.491</v>
      </c>
      <c r="H14" s="12">
        <f t="shared" si="6"/>
        <v>0.26</v>
      </c>
      <c r="I14" s="11">
        <f t="shared" si="6"/>
        <v>1378.0835000000002</v>
      </c>
    </row>
    <row r="15" spans="1:10" x14ac:dyDescent="0.25">
      <c r="A15" s="5" t="s">
        <v>22</v>
      </c>
      <c r="B15">
        <f>MIN(B4:B12)</f>
        <v>0</v>
      </c>
      <c r="C15" s="9">
        <f t="shared" ref="C15:I15" si="7">MIN(C4:C12)</f>
        <v>44.65</v>
      </c>
      <c r="D15" s="11">
        <f t="shared" si="7"/>
        <v>12.6</v>
      </c>
      <c r="E15" s="11">
        <f t="shared" si="7"/>
        <v>897.75</v>
      </c>
      <c r="F15" s="11">
        <f t="shared" si="7"/>
        <v>181.4538</v>
      </c>
      <c r="G15" s="11">
        <f t="shared" si="7"/>
        <v>35.910000000000004</v>
      </c>
      <c r="H15" s="12">
        <f t="shared" si="7"/>
        <v>0.24212063492063493</v>
      </c>
      <c r="I15" s="11">
        <f t="shared" si="7"/>
        <v>680.38620000000003</v>
      </c>
    </row>
    <row r="16" spans="1:10" x14ac:dyDescent="0.25">
      <c r="A16" s="5" t="s">
        <v>23</v>
      </c>
      <c r="B16">
        <f>AVERAGE(B4:B12)</f>
        <v>2</v>
      </c>
      <c r="C16" s="9">
        <f t="shared" ref="C16:I16" si="8">AVERAGE(C4:C12)</f>
        <v>66.455555555555549</v>
      </c>
      <c r="D16" s="11">
        <f t="shared" si="8"/>
        <v>19.328888888888887</v>
      </c>
      <c r="E16" s="11">
        <f t="shared" si="8"/>
        <v>1279.5166666666667</v>
      </c>
      <c r="F16" s="11">
        <f t="shared" si="8"/>
        <v>270.79286666666667</v>
      </c>
      <c r="G16" s="11">
        <f t="shared" si="8"/>
        <v>51.180666666666674</v>
      </c>
      <c r="H16" s="12"/>
      <c r="I16" s="11">
        <f t="shared" si="8"/>
        <v>957.54313333333323</v>
      </c>
    </row>
  </sheetData>
  <mergeCells count="2">
    <mergeCell ref="A1:J1"/>
    <mergeCell ref="A2:J2"/>
  </mergeCells>
  <conditionalFormatting sqref="C4:C12">
    <cfRule type="cellIs" dxfId="0" priority="1" operator="greaterThan">
      <formula>70</formula>
    </cfRule>
  </conditionalFormatting>
  <pageMargins left="0.25" right="0.25" top="0.75" bottom="0.75" header="0.3" footer="0.3"/>
  <pageSetup orientation="landscape" horizontalDpi="4294967294" verticalDpi="200" r:id="rId1"/>
  <headerFooter>
    <oddHeader>&amp;CJohn Simon
Chief Financial Officer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Salary Report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2012-11-15T01:13:47Z</cp:lastPrinted>
  <dcterms:created xsi:type="dcterms:W3CDTF">2012-11-13T19:23:58Z</dcterms:created>
  <dcterms:modified xsi:type="dcterms:W3CDTF">2012-11-15T23:46:56Z</dcterms:modified>
</cp:coreProperties>
</file>